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G23" i="3" l="1"/>
  <c r="I33" i="3"/>
  <c r="H33" i="3"/>
  <c r="I23" i="3"/>
  <c r="H23" i="3"/>
  <c r="I19" i="3"/>
  <c r="H19" i="3"/>
  <c r="I8" i="3"/>
  <c r="I39" i="3" s="1"/>
  <c r="H8" i="3"/>
  <c r="H39" i="3" s="1"/>
  <c r="G33" i="3"/>
  <c r="F33" i="3"/>
  <c r="E33" i="3"/>
  <c r="G8" i="3"/>
  <c r="F8" i="3"/>
  <c r="E8" i="3"/>
  <c r="D8" i="3"/>
  <c r="O38" i="3"/>
  <c r="M38" i="3"/>
  <c r="L38" i="3"/>
  <c r="K38" i="3"/>
  <c r="J38" i="3"/>
  <c r="O37" i="3"/>
  <c r="M37" i="3"/>
  <c r="K37" i="3"/>
  <c r="J37" i="3"/>
  <c r="O36" i="3"/>
  <c r="N36" i="3"/>
  <c r="M36" i="3"/>
  <c r="L36" i="3"/>
  <c r="K36" i="3"/>
  <c r="J36" i="3"/>
  <c r="O35" i="3"/>
  <c r="N35" i="3"/>
  <c r="M35" i="3"/>
  <c r="L35" i="3"/>
  <c r="K35" i="3"/>
  <c r="J35" i="3"/>
  <c r="O32" i="3"/>
  <c r="N32" i="3"/>
  <c r="M32" i="3"/>
  <c r="L32" i="3"/>
  <c r="K32" i="3"/>
  <c r="J32" i="3"/>
  <c r="O31" i="3"/>
  <c r="N31" i="3"/>
  <c r="M31" i="3"/>
  <c r="L31" i="3"/>
  <c r="K31" i="3"/>
  <c r="J31" i="3"/>
  <c r="O30" i="3"/>
  <c r="N30" i="3"/>
  <c r="M30" i="3"/>
  <c r="L30" i="3"/>
  <c r="K30" i="3"/>
  <c r="J30" i="3"/>
  <c r="O29" i="3"/>
  <c r="N29" i="3"/>
  <c r="M29" i="3"/>
  <c r="L29" i="3"/>
  <c r="K29" i="3"/>
  <c r="J29" i="3"/>
  <c r="O28" i="3"/>
  <c r="N28" i="3"/>
  <c r="M28" i="3"/>
  <c r="L28" i="3"/>
  <c r="K28" i="3"/>
  <c r="J28" i="3"/>
  <c r="O27" i="3"/>
  <c r="N27" i="3"/>
  <c r="M27" i="3"/>
  <c r="L27" i="3"/>
  <c r="K27" i="3"/>
  <c r="J27" i="3"/>
  <c r="O26" i="3"/>
  <c r="N26" i="3"/>
  <c r="M26" i="3"/>
  <c r="L26" i="3"/>
  <c r="K26" i="3"/>
  <c r="J26" i="3"/>
  <c r="O25" i="3"/>
  <c r="N25" i="3"/>
  <c r="M25" i="3"/>
  <c r="L25" i="3"/>
  <c r="K25" i="3"/>
  <c r="O22" i="3"/>
  <c r="N22" i="3"/>
  <c r="M22" i="3"/>
  <c r="L22" i="3"/>
  <c r="K22" i="3"/>
  <c r="J22" i="3"/>
  <c r="O21" i="3"/>
  <c r="N21" i="3"/>
  <c r="M21" i="3"/>
  <c r="L21" i="3"/>
  <c r="K21" i="3"/>
  <c r="J21" i="3"/>
  <c r="O18" i="3"/>
  <c r="N18" i="3"/>
  <c r="M18" i="3"/>
  <c r="L18" i="3"/>
  <c r="K18" i="3"/>
  <c r="J18" i="3"/>
  <c r="O17" i="3"/>
  <c r="N17" i="3"/>
  <c r="M17" i="3"/>
  <c r="L17" i="3"/>
  <c r="K17" i="3"/>
  <c r="J17" i="3"/>
  <c r="O16" i="3"/>
  <c r="M16" i="3"/>
  <c r="K16" i="3"/>
  <c r="O15" i="3"/>
  <c r="N15" i="3"/>
  <c r="M15" i="3"/>
  <c r="L15" i="3"/>
  <c r="K15" i="3"/>
  <c r="J15" i="3"/>
  <c r="O14" i="3"/>
  <c r="N14" i="3"/>
  <c r="M14" i="3"/>
  <c r="L14" i="3"/>
  <c r="K14" i="3"/>
  <c r="J14" i="3"/>
  <c r="O13" i="3"/>
  <c r="N13" i="3"/>
  <c r="M13" i="3"/>
  <c r="L13" i="3"/>
  <c r="K13" i="3"/>
  <c r="J13" i="3"/>
  <c r="O12" i="3"/>
  <c r="N12" i="3"/>
  <c r="M12" i="3"/>
  <c r="L12" i="3"/>
  <c r="K12" i="3"/>
  <c r="J12" i="3"/>
  <c r="O11" i="3"/>
  <c r="N11" i="3"/>
  <c r="M11" i="3"/>
  <c r="L11" i="3"/>
  <c r="K11" i="3"/>
  <c r="J11" i="3"/>
  <c r="O10" i="3"/>
  <c r="N10" i="3"/>
  <c r="M10" i="3"/>
  <c r="L10" i="3"/>
  <c r="K10" i="3"/>
  <c r="J10" i="3"/>
  <c r="H34" i="3" l="1"/>
  <c r="H20" i="3"/>
  <c r="H24" i="3"/>
  <c r="H9" i="3"/>
  <c r="I34" i="3"/>
  <c r="I24" i="3"/>
  <c r="I20" i="3"/>
  <c r="I9" i="3"/>
  <c r="G19" i="3"/>
  <c r="G39" i="3" l="1"/>
  <c r="G9" i="3" s="1"/>
  <c r="G34" i="3" l="1"/>
  <c r="G20" i="3"/>
  <c r="G24" i="3"/>
  <c r="D19" i="3" l="1"/>
  <c r="J19" i="3" l="1"/>
  <c r="K19" i="3"/>
  <c r="F23" i="3"/>
  <c r="E23" i="3"/>
  <c r="F19" i="3"/>
  <c r="E19" i="3"/>
  <c r="D33" i="3"/>
  <c r="D23" i="3"/>
  <c r="O8" i="3" l="1"/>
  <c r="N8" i="3"/>
  <c r="O23" i="3"/>
  <c r="N23" i="3"/>
  <c r="K23" i="3"/>
  <c r="J23" i="3"/>
  <c r="M19" i="3"/>
  <c r="L19" i="3"/>
  <c r="M33" i="3"/>
  <c r="L33" i="3"/>
  <c r="K33" i="3"/>
  <c r="J33" i="3"/>
  <c r="N19" i="3"/>
  <c r="O19" i="3"/>
  <c r="O33" i="3"/>
  <c r="N33" i="3"/>
  <c r="L8" i="3"/>
  <c r="M8" i="3"/>
  <c r="M23" i="3"/>
  <c r="L23" i="3"/>
  <c r="K8" i="3"/>
  <c r="J8" i="3"/>
  <c r="F39" i="3"/>
  <c r="E39" i="3"/>
  <c r="L39" i="3" l="1"/>
  <c r="M39" i="3"/>
  <c r="O39" i="3"/>
  <c r="N39" i="3"/>
  <c r="E24" i="3"/>
  <c r="E20" i="3"/>
  <c r="E34" i="3"/>
  <c r="E9" i="3"/>
  <c r="F20" i="3"/>
  <c r="F24" i="3"/>
  <c r="F34" i="3"/>
  <c r="F9" i="3"/>
  <c r="D39" i="3" l="1"/>
  <c r="K39" i="3" l="1"/>
  <c r="J39" i="3"/>
  <c r="D24" i="3"/>
  <c r="D34" i="3"/>
  <c r="D9" i="3"/>
  <c r="D20" i="3"/>
</calcChain>
</file>

<file path=xl/sharedStrings.xml><?xml version="1.0" encoding="utf-8"?>
<sst xmlns="http://schemas.openxmlformats.org/spreadsheetml/2006/main" count="171" uniqueCount="129">
  <si>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</si>
  <si>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</si>
  <si>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</si>
  <si>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</si>
  <si>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</si>
  <si>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</si>
  <si>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</si>
  <si>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</si>
  <si>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</si>
  <si>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</si>
  <si>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</si>
  <si>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</si>
  <si>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</si>
  <si>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</si>
  <si>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</si>
  <si>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</si>
  <si>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</si>
  <si>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</si>
  <si>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</si>
  <si>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</si>
  <si>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</si>
  <si>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</si>
  <si>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</si>
  <si>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</si>
  <si>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</si>
  <si>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</si>
  <si>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</si>
  <si>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</si>
  <si>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</si>
  <si>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</si>
  <si>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</si>
  <si>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</si>
  <si>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</si>
  <si>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</si>
  <si>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</si>
  <si>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</si>
  <si>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</si>
  <si>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</si>
  <si>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</si>
  <si>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</si>
  <si>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</si>
  <si>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</si>
  <si>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</si>
  <si>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</si>
  <si>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</si>
  <si>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</si>
  <si>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</si>
  <si>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</si>
  <si>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</si>
  <si>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</si>
  <si>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</si>
  <si>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</si>
  <si>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</si>
  <si>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</si>
  <si>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</si>
  <si>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</si>
  <si>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</si>
  <si>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</si>
  <si>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</si>
  <si>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</si>
  <si>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</si>
  <si>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</si>
  <si>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</si>
  <si>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</si>
  <si>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</si>
  <si>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</si>
  <si>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</si>
  <si>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</si>
  <si>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</si>
  <si>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</si>
  <si>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</si>
  <si>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</si>
  <si>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</si>
  <si>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</si>
  <si>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</si>
  <si>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сумма</t>
  </si>
  <si>
    <t>%</t>
  </si>
  <si>
    <t>Наименование показателя</t>
  </si>
  <si>
    <t>Код бюджетной классификации</t>
  </si>
  <si>
    <t>Администрация Ульчского муниципального района</t>
  </si>
  <si>
    <t xml:space="preserve"> удельный вес %</t>
  </si>
  <si>
    <t>Общегосударственные вопросы</t>
  </si>
  <si>
    <t>Национальная безопасность и правоохранительная деятельность</t>
  </si>
  <si>
    <t>Национальная экономика</t>
  </si>
  <si>
    <t>Жилищно-коммунальное хозяйство</t>
  </si>
  <si>
    <t>Охрана окружающей среды</t>
  </si>
  <si>
    <t>Образование</t>
  </si>
  <si>
    <t xml:space="preserve">Культура </t>
  </si>
  <si>
    <t>Социальная политика</t>
  </si>
  <si>
    <t>Комитет по образованию администрации Ульчского муниципального района</t>
  </si>
  <si>
    <t>удельный вес %</t>
  </si>
  <si>
    <t xml:space="preserve">Финансовое управление администрации Ульчского муниципального района </t>
  </si>
  <si>
    <t>Межбюджетные трансферты бюджетам субъектов Российской Федерации и муниципальным образований</t>
  </si>
  <si>
    <t>Комитет по культуре, молодежной политике и спорту администрации Ульчского муниципального района</t>
  </si>
  <si>
    <t>Культура и кинемотография</t>
  </si>
  <si>
    <t>Физическая культура и спорт</t>
  </si>
  <si>
    <t>Расходы бюджета всего:</t>
  </si>
  <si>
    <t xml:space="preserve">901 01 00 0000000 000 000 </t>
  </si>
  <si>
    <t xml:space="preserve">901 03 00 0000000 000 000 </t>
  </si>
  <si>
    <t xml:space="preserve">901 04 00 0000000 000 000 </t>
  </si>
  <si>
    <t xml:space="preserve">901 05 00 0000000 000 000 </t>
  </si>
  <si>
    <t xml:space="preserve">901 06 00 0000000 000 000 </t>
  </si>
  <si>
    <t xml:space="preserve">901 07 00 0000000 000 000 </t>
  </si>
  <si>
    <t xml:space="preserve">901 08 00 0000000 000 000 </t>
  </si>
  <si>
    <t xml:space="preserve">901 10 00 0000000 000 000 </t>
  </si>
  <si>
    <t xml:space="preserve">902 07 00 0000000 000 000 </t>
  </si>
  <si>
    <t xml:space="preserve">902 10 00 0000000 000 000 </t>
  </si>
  <si>
    <t xml:space="preserve">932 01 00 0000000 000 000 </t>
  </si>
  <si>
    <t xml:space="preserve">932 03 00 0000000 000 000 </t>
  </si>
  <si>
    <t xml:space="preserve">932 14 00 0000000 000 000 </t>
  </si>
  <si>
    <t xml:space="preserve">   Код главного распорядителя  бюджетных средств</t>
  </si>
  <si>
    <t xml:space="preserve">956 07 00 0000000 000 000 </t>
  </si>
  <si>
    <t xml:space="preserve">956 08 00 0000000 000 000 </t>
  </si>
  <si>
    <t xml:space="preserve">956 10 00 0000000 000 000 </t>
  </si>
  <si>
    <t xml:space="preserve">956 11 00 0000000 000 000 </t>
  </si>
  <si>
    <t xml:space="preserve">932 00 00 0000000 000 000 </t>
  </si>
  <si>
    <t>Неизвестный раздел</t>
  </si>
  <si>
    <t>(тыс. руб.)</t>
  </si>
  <si>
    <t>Контрольно-счетной палаты</t>
  </si>
  <si>
    <t>Проект решения</t>
  </si>
  <si>
    <t>Национальная безопастность и правоохранительная деятельность</t>
  </si>
  <si>
    <t>Приложение № 3</t>
  </si>
  <si>
    <t xml:space="preserve">                                Информация  изменения  расходов  бюджета Ульчского муниципального района  по ведомственной структуре расходов  в 2015 году  и на плановый период 2016 и 2017 годов</t>
  </si>
  <si>
    <t>Утверждено решением Собрания депутатов от 29.12.2014 №104 "О бюджете Ульчского муниципального района на 2015 год и на планолвый период 2016 и 2017 годов"</t>
  </si>
  <si>
    <t>Отклонение проекта бюджета                                                             от решения Собрания депутатов от 29.12.2014 № 104</t>
  </si>
  <si>
    <t>Средства массовой информации</t>
  </si>
  <si>
    <t xml:space="preserve">901 12 00 0000000 000 000 </t>
  </si>
  <si>
    <t>Председатель</t>
  </si>
  <si>
    <t>Г.Л.Бабина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</si>
</sst>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
  </numFmts>
  <fonts count="29"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0"/>
      <name val="Times New Roman"/>
      <family val="1"/>
      <charset val="204"/>
    </font>
    <font>
      <sz val="10"/>
      <name val="Times New Roman"/>
      <family val="1"/>
      <charset val="204"/>
    </font>
    <font>
      <b/>
      <sz val="11"/>
      <name val="Times New Roman"/>
      <family val="1"/>
      <charset val="204"/>
    </font>
    <font>
      <b/>
      <sz val="9"/>
      <name val="Times New Roman"/>
      <family val="1"/>
      <charset val="204"/>
    </font>
    <font>
      <sz val="9"/>
      <name val="Times New Roman"/>
      <family val="1"/>
      <charset val="204"/>
    </font>
    <font>
      <b/>
      <sz val="10"/>
      <color theme="1"/>
      <name val="Times New Roman"/>
      <family val="1"/>
      <charset val="204"/>
    </font>
    <font>
      <sz val="10"/>
      <color theme="1"/>
      <name val="Calibri"/>
      <family val="2"/>
      <charset val="204"/>
      <scheme val="minor"/>
    </font>
    <font>
      <sz val="10"/>
      <color theme="1"/>
      <name val="Times New Roman"/>
      <family val="1"/>
      <charset val="204"/>
    </font>
    <font>
      <sz val="10"/>
      <color rgb="FF000000"/>
      <name val="Times New Roman"/>
      <family val="1"/>
      <charset val="204"/>
    </font>
    <font>
      <b/>
      <sz val="10"/>
      <color rgb="FF000000"/>
      <name val="Times New Roman"/>
      <family val="1"/>
      <charset val="204"/>
    </font>
  </fonts>
  <fills count="2">
    <fill>
      <patternFill patternType="none"/>
    </fill>
    <fill>
      <patternFill patternType="gray125"/>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s>
  <cellStyleXfs count="1">
    <xf numFmtId="0" fontId="0" fillId="0" borderId="0"/>
  </cellStyleXfs>
  <cellXfs count="198">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20" fillId="0" borderId="5" xfId="0" applyFont="1" applyFill="1" applyBorder="1" applyAlignment="1">
      <alignment horizontal="left" wrapText="1"/>
    </xf>
    <xf numFmtId="0" fontId="21" fillId="0" borderId="5" xfId="0" applyFont="1" applyFill="1" applyBorder="1" applyAlignment="1">
      <alignment horizontal="left" wrapText="1"/>
    </xf>
    <xf numFmtId="49" fontId="20" fillId="0" borderId="6" xfId="0" applyNumberFormat="1" applyFont="1" applyFill="1" applyBorder="1" applyAlignment="1">
      <alignment horizontal="center" shrinkToFit="1"/>
    </xf>
    <xf numFmtId="0" fontId="20" fillId="0" borderId="6" xfId="0" applyFont="1" applyFill="1" applyBorder="1" applyAlignment="1">
      <alignment horizontal="right" wrapText="1"/>
    </xf>
    <xf numFmtId="0" fontId="8" fillId="0" borderId="0" xfId="0" applyFont="1"/>
    <xf numFmtId="0" fontId="8" fillId="0" borderId="0" xfId="0" applyFont="1" applyAlignment="1">
      <alignment horizontal="left"/>
    </xf>
    <xf numFmtId="49" fontId="23" fillId="0" borderId="6" xfId="0" applyNumberFormat="1" applyFont="1" applyFill="1" applyBorder="1" applyAlignment="1">
      <alignment horizontal="center" shrinkToFit="1"/>
    </xf>
    <xf numFmtId="4" fontId="23" fillId="0" borderId="5" xfId="0" applyNumberFormat="1" applyFont="1" applyFill="1" applyBorder="1" applyAlignment="1">
      <alignment horizontal="center"/>
    </xf>
    <xf numFmtId="4" fontId="23" fillId="0" borderId="20" xfId="0" applyNumberFormat="1" applyFont="1" applyFill="1" applyBorder="1" applyAlignment="1">
      <alignment horizontal="center"/>
    </xf>
    <xf numFmtId="49" fontId="22" fillId="0" borderId="6" xfId="0" applyNumberFormat="1" applyFont="1" applyFill="1" applyBorder="1" applyAlignment="1">
      <alignment horizontal="center" shrinkToFit="1"/>
    </xf>
    <xf numFmtId="0" fontId="24" fillId="0" borderId="5" xfId="0" applyFont="1" applyBorder="1" applyAlignment="1">
      <alignment horizontal="center" vertical="center" wrapText="1"/>
    </xf>
    <xf numFmtId="0" fontId="24" fillId="0" borderId="5" xfId="0" applyFont="1" applyBorder="1" applyAlignment="1">
      <alignment horizontal="center"/>
    </xf>
    <xf numFmtId="0" fontId="24" fillId="0" borderId="10" xfId="0" applyFont="1" applyBorder="1" applyAlignment="1">
      <alignment horizontal="center"/>
    </xf>
    <xf numFmtId="0" fontId="19" fillId="0" borderId="5" xfId="0" applyFont="1" applyFill="1" applyBorder="1" applyAlignment="1">
      <alignment horizontal="left" wrapText="1"/>
    </xf>
    <xf numFmtId="0" fontId="19" fillId="0" borderId="5" xfId="0" applyFont="1" applyFill="1" applyBorder="1" applyAlignment="1">
      <alignment horizontal="center" wrapText="1"/>
    </xf>
    <xf numFmtId="4" fontId="24" fillId="0" borderId="5" xfId="0" applyNumberFormat="1" applyFont="1" applyBorder="1" applyAlignment="1">
      <alignment horizontal="center"/>
    </xf>
    <xf numFmtId="0" fontId="20" fillId="0" borderId="5" xfId="0" applyFont="1" applyFill="1" applyBorder="1" applyAlignment="1">
      <alignment horizontal="right" wrapText="1"/>
    </xf>
    <xf numFmtId="4" fontId="26" fillId="0" borderId="5" xfId="0" applyNumberFormat="1" applyFont="1" applyBorder="1" applyAlignment="1">
      <alignment horizontal="center"/>
    </xf>
    <xf numFmtId="165" fontId="26" fillId="0" borderId="5" xfId="0" applyNumberFormat="1" applyFont="1" applyBorder="1" applyAlignment="1">
      <alignment horizontal="center"/>
    </xf>
    <xf numFmtId="164" fontId="26" fillId="0" borderId="5" xfId="0" applyNumberFormat="1" applyFont="1" applyBorder="1" applyAlignment="1">
      <alignment horizontal="center"/>
    </xf>
    <xf numFmtId="0" fontId="19" fillId="0" borderId="5" xfId="0" applyFont="1" applyFill="1" applyBorder="1" applyAlignment="1">
      <alignment horizontal="left" vertical="center" wrapText="1"/>
    </xf>
    <xf numFmtId="0" fontId="19" fillId="0" borderId="6" xfId="0" applyFont="1" applyFill="1" applyBorder="1" applyAlignment="1">
      <alignment horizontal="center" vertical="center" wrapText="1"/>
    </xf>
    <xf numFmtId="0" fontId="20" fillId="0" borderId="5" xfId="0" applyFont="1" applyFill="1" applyBorder="1" applyAlignment="1">
      <alignment horizontal="right" vertical="center" wrapText="1"/>
    </xf>
    <xf numFmtId="0" fontId="20" fillId="0" borderId="6" xfId="0" applyFont="1" applyFill="1" applyBorder="1" applyAlignment="1">
      <alignment horizontal="right" vertical="center" wrapText="1"/>
    </xf>
    <xf numFmtId="0" fontId="19" fillId="0" borderId="6" xfId="0" applyFont="1" applyFill="1" applyBorder="1" applyAlignment="1">
      <alignment horizontal="center" wrapText="1"/>
    </xf>
    <xf numFmtId="0" fontId="20" fillId="0" borderId="6" xfId="0" applyFont="1" applyFill="1" applyBorder="1" applyAlignment="1">
      <alignment horizontal="left" wrapText="1"/>
    </xf>
    <xf numFmtId="0" fontId="19" fillId="0" borderId="6" xfId="0" applyFont="1" applyFill="1" applyBorder="1" applyAlignment="1">
      <alignment horizontal="left" wrapText="1"/>
    </xf>
    <xf numFmtId="165" fontId="26" fillId="0" borderId="10" xfId="0" applyNumberFormat="1" applyFont="1" applyBorder="1" applyAlignment="1">
      <alignment horizontal="center"/>
    </xf>
    <xf numFmtId="164" fontId="19" fillId="0" borderId="5" xfId="0" applyNumberFormat="1" applyFont="1" applyFill="1" applyBorder="1" applyAlignment="1">
      <alignment horizontal="center"/>
    </xf>
    <xf numFmtId="165" fontId="28" fillId="0" borderId="5" xfId="0" applyNumberFormat="1" applyFont="1" applyBorder="1" applyAlignment="1">
      <alignment horizontal="center"/>
    </xf>
    <xf numFmtId="164" fontId="28" fillId="0" borderId="5" xfId="0" applyNumberFormat="1" applyFont="1" applyBorder="1" applyAlignment="1">
      <alignment horizontal="center"/>
    </xf>
    <xf numFmtId="0" fontId="8" fillId="0" borderId="0" xfId="0" applyFont="1" applyAlignment="1">
      <alignment horizontal="center"/>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2" fillId="0" borderId="0" xfId="0" applyFont="1" applyAlignment="1">
      <alignment horizontal="right"/>
    </xf>
    <xf numFmtId="0" fontId="7" fillId="0" borderId="0" xfId="0" applyFont="1" applyAlignment="1">
      <alignment horizontal="center"/>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0" fillId="0" borderId="0" xfId="0" applyAlignment="1">
      <alignment horizontal="left"/>
    </xf>
    <xf numFmtId="0" fontId="0" fillId="0" borderId="0" xfId="0" applyAlignment="1">
      <alignment horizontal="center"/>
    </xf>
    <xf numFmtId="0" fontId="16" fillId="0" borderId="0" xfId="0" applyFont="1" applyAlignment="1">
      <alignment horizontal="left"/>
    </xf>
    <xf numFmtId="0" fontId="24" fillId="0" borderId="19" xfId="0" applyFont="1" applyBorder="1" applyAlignment="1">
      <alignment horizontal="center" vertical="center" wrapText="1"/>
    </xf>
    <xf numFmtId="0" fontId="24" fillId="0" borderId="6" xfId="0" applyFont="1" applyBorder="1" applyAlignment="1">
      <alignment horizontal="center" vertical="center" wrapText="1"/>
    </xf>
    <xf numFmtId="0" fontId="8" fillId="0" borderId="0" xfId="0" applyFont="1" applyAlignment="1">
      <alignment horizontal="left"/>
    </xf>
    <xf numFmtId="0" fontId="8" fillId="0" borderId="0" xfId="0" applyFont="1" applyAlignment="1">
      <alignment horizontal="center"/>
    </xf>
    <xf numFmtId="0" fontId="24" fillId="0" borderId="20" xfId="0" applyFont="1" applyBorder="1" applyAlignment="1">
      <alignment horizontal="center" vertical="center" wrapText="1"/>
    </xf>
    <xf numFmtId="0" fontId="24" fillId="0" borderId="28" xfId="0" applyFont="1" applyBorder="1" applyAlignment="1">
      <alignment horizontal="center" vertical="center" wrapText="1"/>
    </xf>
    <xf numFmtId="0" fontId="24" fillId="0" borderId="7" xfId="0" applyFont="1" applyBorder="1" applyAlignment="1">
      <alignment horizontal="center" vertical="center" wrapText="1"/>
    </xf>
    <xf numFmtId="0" fontId="9" fillId="0" borderId="0" xfId="0" applyFont="1" applyAlignment="1">
      <alignment horizontal="center" wrapText="1"/>
    </xf>
    <xf numFmtId="0" fontId="0" fillId="0" borderId="0" xfId="0" applyAlignment="1">
      <alignment horizontal="center" wrapText="1"/>
    </xf>
    <xf numFmtId="0" fontId="24" fillId="0" borderId="10"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6" xfId="0" applyFont="1" applyBorder="1" applyAlignment="1">
      <alignment horizontal="center" vertical="center" wrapText="1"/>
    </xf>
    <xf numFmtId="0" fontId="24" fillId="0" borderId="20" xfId="0" applyFont="1" applyBorder="1" applyAlignment="1">
      <alignment horizontal="center"/>
    </xf>
    <xf numFmtId="0" fontId="24" fillId="0" borderId="7" xfId="0" applyFont="1" applyBorder="1" applyAlignment="1">
      <alignment horizontal="center"/>
    </xf>
    <xf numFmtId="165" fontId="19" fillId="0" borderId="5" xfId="0" applyNumberFormat="1" applyFont="1" applyFill="1" applyBorder="1" applyAlignment="1">
      <alignment horizontal="center"/>
    </xf>
    <xf numFmtId="165" fontId="19" fillId="0" borderId="19" xfId="0" applyNumberFormat="1" applyFont="1" applyFill="1" applyBorder="1" applyAlignment="1">
      <alignment horizontal="center"/>
    </xf>
    <xf numFmtId="165" fontId="27" fillId="0" borderId="6" xfId="0" applyNumberFormat="1" applyFont="1" applyBorder="1" applyAlignment="1">
      <alignment horizontal="center"/>
    </xf>
    <xf numFmtId="165" fontId="27" fillId="0" borderId="5" xfId="0" applyNumberFormat="1" applyFont="1" applyBorder="1" applyAlignment="1">
      <alignment horizontal="center"/>
    </xf>
    <xf numFmtId="164" fontId="26" fillId="0" borderId="10" xfId="0" applyNumberFormat="1" applyFont="1" applyBorder="1" applyAlignment="1">
      <alignment horizontal="center"/>
    </xf>
    <xf numFmtId="164" fontId="27" fillId="0" borderId="6" xfId="0" applyNumberFormat="1" applyFont="1" applyBorder="1" applyAlignment="1">
      <alignment horizontal="center"/>
    </xf>
    <xf numFmtId="164" fontId="27" fillId="0" borderId="5" xfId="0" applyNumberFormat="1" applyFont="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topLeftCell="A25"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47" t="s">
        <v>26</v>
      </c>
      <c r="C29" s="149">
        <v>435</v>
      </c>
    </row>
    <row r="30" spans="1:3" ht="2.25" hidden="1" customHeight="1" thickBot="1" x14ac:dyDescent="0.3">
      <c r="B30" s="148"/>
      <c r="C30" s="150"/>
    </row>
    <row r="31" spans="1:3" ht="95.25" thickBot="1" x14ac:dyDescent="0.3">
      <c r="A31" s="145" t="s">
        <v>15</v>
      </c>
      <c r="B31" s="42" t="s">
        <v>27</v>
      </c>
      <c r="C31" s="43">
        <v>7</v>
      </c>
    </row>
    <row r="32" spans="1:3" ht="174.75" customHeight="1" thickBot="1" x14ac:dyDescent="0.3">
      <c r="A32" s="146"/>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53" t="s">
        <v>37</v>
      </c>
      <c r="C40" s="155">
        <v>4761.6000000000004</v>
      </c>
    </row>
    <row r="41" spans="1:3" ht="180.75" customHeight="1" thickBot="1" x14ac:dyDescent="0.3">
      <c r="A41" s="151" t="s">
        <v>15</v>
      </c>
      <c r="B41" s="154"/>
      <c r="C41" s="156"/>
    </row>
    <row r="42" spans="1:3" ht="184.5" customHeight="1" thickBot="1" x14ac:dyDescent="0.3">
      <c r="A42" s="152"/>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57"/>
      <c r="G1" s="157"/>
    </row>
    <row r="2" spans="1:7" ht="24.75" customHeight="1" x14ac:dyDescent="0.3">
      <c r="A2" s="173"/>
      <c r="B2" s="173"/>
      <c r="C2" s="173"/>
      <c r="D2" s="173"/>
      <c r="E2" s="173"/>
      <c r="F2" s="173"/>
      <c r="G2" s="173"/>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69"/>
      <c r="B5" s="169"/>
      <c r="C5" s="171"/>
      <c r="D5" s="171"/>
      <c r="E5" s="171"/>
      <c r="F5" s="159"/>
      <c r="G5" s="160"/>
    </row>
    <row r="6" spans="1:7" ht="27.75" customHeight="1" x14ac:dyDescent="0.25">
      <c r="A6" s="170"/>
      <c r="B6" s="170"/>
      <c r="C6" s="172"/>
      <c r="D6" s="172"/>
      <c r="E6" s="172"/>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61"/>
      <c r="C39" s="88"/>
      <c r="D39" s="74"/>
      <c r="E39" s="74"/>
      <c r="F39" s="63"/>
      <c r="G39" s="68"/>
    </row>
    <row r="40" spans="1:7" s="75" customFormat="1" ht="2.25" hidden="1" customHeight="1" x14ac:dyDescent="0.25">
      <c r="A40" s="76"/>
      <c r="B40" s="162"/>
      <c r="C40" s="88"/>
      <c r="D40" s="74"/>
      <c r="E40" s="74"/>
      <c r="F40" s="63"/>
      <c r="G40" s="68"/>
    </row>
    <row r="41" spans="1:7" s="75" customFormat="1" ht="69.75" customHeight="1" thickBot="1" x14ac:dyDescent="0.3">
      <c r="A41" s="163"/>
      <c r="B41" s="51"/>
      <c r="C41" s="88"/>
      <c r="D41" s="74"/>
      <c r="E41" s="74"/>
      <c r="F41" s="63"/>
      <c r="G41" s="68"/>
    </row>
    <row r="42" spans="1:7" ht="0.75" hidden="1" customHeight="1" thickBot="1" x14ac:dyDescent="0.3">
      <c r="A42" s="164"/>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65"/>
      <c r="C58" s="90"/>
      <c r="D58" s="72"/>
      <c r="E58" s="72"/>
      <c r="F58" s="63"/>
      <c r="G58" s="68"/>
    </row>
    <row r="59" spans="1:7" s="73" customFormat="1" ht="2.25" hidden="1" customHeight="1" thickBot="1" x14ac:dyDescent="0.3">
      <c r="A59" s="167"/>
      <c r="B59" s="166"/>
      <c r="C59" s="90"/>
      <c r="D59" s="72"/>
      <c r="E59" s="72"/>
      <c r="F59" s="63"/>
      <c r="G59" s="68"/>
    </row>
    <row r="60" spans="1:7" s="73" customFormat="1" ht="138" customHeight="1" thickBot="1" x14ac:dyDescent="0.3">
      <c r="A60" s="168"/>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76"/>
      <c r="B80" s="176"/>
      <c r="C80" s="79"/>
      <c r="D80" s="79"/>
      <c r="E80" s="79"/>
    </row>
    <row r="81" spans="1:7" ht="18.75" x14ac:dyDescent="0.3">
      <c r="A81" s="176"/>
      <c r="B81" s="176"/>
      <c r="C81" s="158"/>
      <c r="D81" s="158"/>
      <c r="E81" s="158"/>
      <c r="F81" s="158"/>
      <c r="G81" s="158"/>
    </row>
    <row r="82" spans="1:7" ht="15.75" x14ac:dyDescent="0.25">
      <c r="A82" s="52"/>
      <c r="B82" s="53"/>
    </row>
    <row r="83" spans="1:7" x14ac:dyDescent="0.25">
      <c r="A83" s="174"/>
      <c r="B83" s="174"/>
    </row>
    <row r="84" spans="1:7" x14ac:dyDescent="0.25">
      <c r="A84" s="174"/>
      <c r="B84" s="174"/>
      <c r="C84" s="175"/>
      <c r="D84" s="175"/>
      <c r="E84" s="175"/>
    </row>
  </sheetData>
  <mergeCells count="19">
    <mergeCell ref="A83:B83"/>
    <mergeCell ref="A84:B84"/>
    <mergeCell ref="C81:E81"/>
    <mergeCell ref="C84:E84"/>
    <mergeCell ref="A80:B80"/>
    <mergeCell ref="A81:B81"/>
    <mergeCell ref="F1:G1"/>
    <mergeCell ref="F81:G81"/>
    <mergeCell ref="F5:G5"/>
    <mergeCell ref="B39:B40"/>
    <mergeCell ref="A41:A42"/>
    <mergeCell ref="B58:B59"/>
    <mergeCell ref="A59:A60"/>
    <mergeCell ref="A5:A6"/>
    <mergeCell ref="B5:B6"/>
    <mergeCell ref="C5:C6"/>
    <mergeCell ref="E5:E6"/>
    <mergeCell ref="A2:G2"/>
    <mergeCell ref="D5:D6"/>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tabSelected="1" topLeftCell="A35" workbookViewId="0">
      <selection activeCell="K46" sqref="K46"/>
    </sheetView>
  </sheetViews>
  <sheetFormatPr defaultRowHeight="15" x14ac:dyDescent="0.25"/>
  <cols>
    <col min="1" max="1" width="19.7109375" customWidth="1"/>
    <col min="2" max="2" width="8" customWidth="1"/>
    <col min="3" max="3" width="20" customWidth="1"/>
    <col min="4" max="4" width="12.28515625" customWidth="1"/>
    <col min="5" max="5" width="12" customWidth="1"/>
    <col min="6" max="6" width="12.85546875" customWidth="1"/>
    <col min="7" max="7" width="14.140625" customWidth="1"/>
    <col min="8" max="8" width="12.7109375" customWidth="1"/>
    <col min="9" max="9" width="13.140625" customWidth="1"/>
    <col min="10" max="10" width="7.5703125" customWidth="1"/>
    <col min="11" max="11" width="12.85546875" customWidth="1"/>
    <col min="12" max="13" width="7.5703125" customWidth="1"/>
    <col min="14" max="14" width="7.7109375" customWidth="1"/>
    <col min="15" max="15" width="7.5703125" customWidth="1"/>
  </cols>
  <sheetData>
    <row r="1" spans="1:15" ht="18.75" x14ac:dyDescent="0.3">
      <c r="A1" s="23"/>
      <c r="B1" s="23"/>
      <c r="C1" s="23"/>
      <c r="D1" s="23"/>
      <c r="E1" s="23"/>
      <c r="F1" s="23"/>
      <c r="G1" s="23"/>
      <c r="H1" s="23"/>
      <c r="I1" s="23"/>
      <c r="K1" s="158" t="s">
        <v>121</v>
      </c>
      <c r="L1" s="158"/>
      <c r="M1" s="158"/>
      <c r="N1" s="158"/>
    </row>
    <row r="2" spans="1:15" ht="43.5" customHeight="1" x14ac:dyDescent="0.3">
      <c r="A2" s="184" t="s">
        <v>122</v>
      </c>
      <c r="B2" s="185"/>
      <c r="C2" s="185"/>
      <c r="D2" s="185"/>
      <c r="E2" s="185"/>
      <c r="F2" s="185"/>
      <c r="G2" s="185"/>
      <c r="H2" s="185"/>
      <c r="I2" s="185"/>
      <c r="J2" s="185"/>
      <c r="K2" s="185"/>
      <c r="L2" s="185"/>
      <c r="M2" s="185"/>
      <c r="N2" s="185"/>
      <c r="O2" s="185"/>
    </row>
    <row r="3" spans="1:15" ht="15.75" x14ac:dyDescent="0.25">
      <c r="A3" s="23"/>
      <c r="B3" s="23"/>
      <c r="C3" s="23"/>
      <c r="D3" s="23"/>
      <c r="E3" s="23"/>
      <c r="F3" s="23"/>
      <c r="G3" s="23"/>
      <c r="H3" s="23"/>
      <c r="I3" s="23"/>
      <c r="M3" s="117" t="s">
        <v>117</v>
      </c>
    </row>
    <row r="4" spans="1:15" s="84" customFormat="1" ht="76.5" customHeight="1" x14ac:dyDescent="0.25">
      <c r="A4" s="177" t="s">
        <v>77</v>
      </c>
      <c r="B4" s="177" t="s">
        <v>110</v>
      </c>
      <c r="C4" s="177" t="s">
        <v>78</v>
      </c>
      <c r="D4" s="181" t="s">
        <v>123</v>
      </c>
      <c r="E4" s="182"/>
      <c r="F4" s="183"/>
      <c r="G4" s="181" t="s">
        <v>119</v>
      </c>
      <c r="H4" s="182"/>
      <c r="I4" s="183"/>
      <c r="J4" s="181" t="s">
        <v>124</v>
      </c>
      <c r="K4" s="182"/>
      <c r="L4" s="182"/>
      <c r="M4" s="182"/>
      <c r="N4" s="182"/>
      <c r="O4" s="183"/>
    </row>
    <row r="5" spans="1:15" s="84" customFormat="1" ht="15.75" customHeight="1" x14ac:dyDescent="0.25">
      <c r="A5" s="186"/>
      <c r="B5" s="187"/>
      <c r="C5" s="186"/>
      <c r="D5" s="177">
        <v>2015</v>
      </c>
      <c r="E5" s="177">
        <v>2016</v>
      </c>
      <c r="F5" s="177">
        <v>2017</v>
      </c>
      <c r="G5" s="177">
        <v>2015</v>
      </c>
      <c r="H5" s="177">
        <v>2016</v>
      </c>
      <c r="I5" s="177">
        <v>2017</v>
      </c>
      <c r="J5" s="189">
        <v>2015</v>
      </c>
      <c r="K5" s="190"/>
      <c r="L5" s="189">
        <v>2016</v>
      </c>
      <c r="M5" s="190"/>
      <c r="N5" s="189">
        <v>2017</v>
      </c>
      <c r="O5" s="190"/>
    </row>
    <row r="6" spans="1:15" s="84" customFormat="1" ht="16.5" customHeight="1" x14ac:dyDescent="0.25">
      <c r="A6" s="178"/>
      <c r="B6" s="188"/>
      <c r="C6" s="178"/>
      <c r="D6" s="178"/>
      <c r="E6" s="178"/>
      <c r="F6" s="178"/>
      <c r="G6" s="178"/>
      <c r="H6" s="178"/>
      <c r="I6" s="178"/>
      <c r="J6" s="123" t="s">
        <v>76</v>
      </c>
      <c r="K6" s="123" t="s">
        <v>75</v>
      </c>
      <c r="L6" s="123" t="s">
        <v>76</v>
      </c>
      <c r="M6" s="123" t="s">
        <v>75</v>
      </c>
      <c r="N6" s="123" t="s">
        <v>76</v>
      </c>
      <c r="O6" s="123" t="s">
        <v>75</v>
      </c>
    </row>
    <row r="7" spans="1:15" s="25" customFormat="1" ht="14.25" x14ac:dyDescent="0.2">
      <c r="A7" s="124">
        <v>1</v>
      </c>
      <c r="B7" s="124">
        <v>2</v>
      </c>
      <c r="C7" s="124">
        <v>3</v>
      </c>
      <c r="D7" s="125">
        <v>4</v>
      </c>
      <c r="E7" s="125">
        <v>5</v>
      </c>
      <c r="F7" s="125">
        <v>6</v>
      </c>
      <c r="G7" s="125">
        <v>7</v>
      </c>
      <c r="H7" s="125">
        <v>8</v>
      </c>
      <c r="I7" s="125">
        <v>9</v>
      </c>
      <c r="J7" s="124">
        <v>10</v>
      </c>
      <c r="K7" s="124">
        <v>11</v>
      </c>
      <c r="L7" s="124">
        <v>12</v>
      </c>
      <c r="M7" s="124">
        <v>13</v>
      </c>
      <c r="N7" s="124">
        <v>14</v>
      </c>
      <c r="O7" s="124">
        <v>15</v>
      </c>
    </row>
    <row r="8" spans="1:15" ht="58.5" customHeight="1" x14ac:dyDescent="0.25">
      <c r="A8" s="126" t="s">
        <v>79</v>
      </c>
      <c r="B8" s="127">
        <v>901</v>
      </c>
      <c r="C8" s="127"/>
      <c r="D8" s="191">
        <f>D10+D11+D12+D13+D14+D15+D16+D17+D18</f>
        <v>360267.47700000001</v>
      </c>
      <c r="E8" s="191">
        <f t="shared" ref="E8:I8" si="0">E10+E11+E12+E13+E14+E15+E16+E17+E18</f>
        <v>360524.00799999997</v>
      </c>
      <c r="F8" s="191">
        <f t="shared" si="0"/>
        <v>379168.93899999995</v>
      </c>
      <c r="G8" s="141">
        <f t="shared" si="0"/>
        <v>360441.31881000008</v>
      </c>
      <c r="H8" s="191">
        <f t="shared" ref="H8:I8" si="1">H10+H11+H12+H13+H14+H15+H16+H17+H18</f>
        <v>360524.00799999997</v>
      </c>
      <c r="I8" s="191">
        <f t="shared" si="1"/>
        <v>379168.93899999995</v>
      </c>
      <c r="J8" s="128">
        <f>G8/D8*100</f>
        <v>100.0482535396888</v>
      </c>
      <c r="K8" s="128">
        <f>G8-D8</f>
        <v>173.84181000007084</v>
      </c>
      <c r="L8" s="128">
        <f>H8/E8*100</f>
        <v>100</v>
      </c>
      <c r="M8" s="128">
        <f>H8-E8</f>
        <v>0</v>
      </c>
      <c r="N8" s="128">
        <f>I8/F8*100</f>
        <v>100</v>
      </c>
      <c r="O8" s="128">
        <f>I8-F8</f>
        <v>0</v>
      </c>
    </row>
    <row r="9" spans="1:15" x14ac:dyDescent="0.25">
      <c r="A9" s="129" t="s">
        <v>80</v>
      </c>
      <c r="B9" s="116"/>
      <c r="C9" s="115"/>
      <c r="D9" s="192">
        <f>D8/D39*100</f>
        <v>29.325844516060869</v>
      </c>
      <c r="E9" s="192">
        <f>E8/E39*100</f>
        <v>28.928345785592523</v>
      </c>
      <c r="F9" s="192">
        <f>F8/F39*100</f>
        <v>28.864162549898598</v>
      </c>
      <c r="G9" s="192">
        <f>G8/G39*100</f>
        <v>28.386096463641525</v>
      </c>
      <c r="H9" s="192">
        <f>H8/H39*100</f>
        <v>28.928345785592523</v>
      </c>
      <c r="I9" s="192">
        <f>I8/I39*100</f>
        <v>28.864162549898598</v>
      </c>
      <c r="J9" s="128"/>
      <c r="K9" s="128"/>
      <c r="L9" s="128"/>
      <c r="M9" s="128"/>
      <c r="N9" s="128"/>
      <c r="O9" s="128"/>
    </row>
    <row r="10" spans="1:15" ht="32.25" customHeight="1" x14ac:dyDescent="0.25">
      <c r="A10" s="113" t="s">
        <v>81</v>
      </c>
      <c r="B10" s="113"/>
      <c r="C10" s="120" t="s">
        <v>97</v>
      </c>
      <c r="D10" s="131">
        <v>78131.8</v>
      </c>
      <c r="E10" s="131">
        <v>76326.932000000001</v>
      </c>
      <c r="F10" s="131">
        <v>77741.055999999997</v>
      </c>
      <c r="G10" s="132">
        <v>47115.203000000001</v>
      </c>
      <c r="H10" s="131">
        <v>76326.932000000001</v>
      </c>
      <c r="I10" s="131">
        <v>77741.055999999997</v>
      </c>
      <c r="J10" s="130">
        <f t="shared" ref="J10:J19" si="2">G10/D10*100</f>
        <v>60.302211135542763</v>
      </c>
      <c r="K10" s="130">
        <f t="shared" ref="K10:K19" si="3">G10-D10</f>
        <v>-31016.597000000002</v>
      </c>
      <c r="L10" s="130">
        <f t="shared" ref="L10:L19" si="4">H10/E10*100</f>
        <v>100</v>
      </c>
      <c r="M10" s="130">
        <f t="shared" ref="M10:M19" si="5">H10-E10</f>
        <v>0</v>
      </c>
      <c r="N10" s="130">
        <f t="shared" ref="N10:N19" si="6">I10/F10*100</f>
        <v>100</v>
      </c>
      <c r="O10" s="130">
        <f t="shared" ref="O10:O19" si="7">I10-F10</f>
        <v>0</v>
      </c>
    </row>
    <row r="11" spans="1:15" ht="54" customHeight="1" x14ac:dyDescent="0.25">
      <c r="A11" s="113" t="s">
        <v>82</v>
      </c>
      <c r="B11" s="113"/>
      <c r="C11" s="120" t="s">
        <v>98</v>
      </c>
      <c r="D11" s="140">
        <v>3448.55</v>
      </c>
      <c r="E11" s="140">
        <v>2048.5500000000002</v>
      </c>
      <c r="F11" s="140">
        <v>2048.5500000000002</v>
      </c>
      <c r="G11" s="195">
        <v>18770.158810000001</v>
      </c>
      <c r="H11" s="140">
        <v>2048.5500000000002</v>
      </c>
      <c r="I11" s="140">
        <v>2048.5500000000002</v>
      </c>
      <c r="J11" s="130">
        <f t="shared" si="2"/>
        <v>544.29133432892081</v>
      </c>
      <c r="K11" s="130">
        <f t="shared" si="3"/>
        <v>15321.608810000002</v>
      </c>
      <c r="L11" s="130">
        <f t="shared" si="4"/>
        <v>100</v>
      </c>
      <c r="M11" s="130">
        <f t="shared" si="5"/>
        <v>0</v>
      </c>
      <c r="N11" s="130">
        <f t="shared" si="6"/>
        <v>100</v>
      </c>
      <c r="O11" s="130">
        <f t="shared" si="7"/>
        <v>0</v>
      </c>
    </row>
    <row r="12" spans="1:15" ht="30" customHeight="1" x14ac:dyDescent="0.25">
      <c r="A12" s="113" t="s">
        <v>83</v>
      </c>
      <c r="B12" s="113"/>
      <c r="C12" s="121" t="s">
        <v>99</v>
      </c>
      <c r="D12" s="131">
        <v>9968.9950000000008</v>
      </c>
      <c r="E12" s="131">
        <v>9769.125</v>
      </c>
      <c r="F12" s="131">
        <v>9019.0969999999998</v>
      </c>
      <c r="G12" s="132">
        <v>10313.995000000001</v>
      </c>
      <c r="H12" s="131">
        <v>9769.125</v>
      </c>
      <c r="I12" s="131">
        <v>9019.0969999999998</v>
      </c>
      <c r="J12" s="130">
        <f t="shared" si="2"/>
        <v>103.46072999334437</v>
      </c>
      <c r="K12" s="130">
        <f t="shared" si="3"/>
        <v>345</v>
      </c>
      <c r="L12" s="130">
        <f t="shared" si="4"/>
        <v>100</v>
      </c>
      <c r="M12" s="130">
        <f t="shared" si="5"/>
        <v>0</v>
      </c>
      <c r="N12" s="130">
        <f t="shared" si="6"/>
        <v>100</v>
      </c>
      <c r="O12" s="130">
        <f t="shared" si="7"/>
        <v>0</v>
      </c>
    </row>
    <row r="13" spans="1:15" ht="41.25" customHeight="1" x14ac:dyDescent="0.25">
      <c r="A13" s="113" t="s">
        <v>84</v>
      </c>
      <c r="B13" s="113"/>
      <c r="C13" s="121" t="s">
        <v>100</v>
      </c>
      <c r="D13" s="131">
        <v>253596.17</v>
      </c>
      <c r="E13" s="131">
        <v>266810.96899999998</v>
      </c>
      <c r="F13" s="131">
        <v>284800.304</v>
      </c>
      <c r="G13" s="132">
        <v>253702.01</v>
      </c>
      <c r="H13" s="131">
        <v>266810.96899999998</v>
      </c>
      <c r="I13" s="131">
        <v>284800.304</v>
      </c>
      <c r="J13" s="130">
        <f t="shared" si="2"/>
        <v>100.04173564608645</v>
      </c>
      <c r="K13" s="130">
        <f t="shared" si="3"/>
        <v>105.83999999999651</v>
      </c>
      <c r="L13" s="130">
        <f t="shared" si="4"/>
        <v>100</v>
      </c>
      <c r="M13" s="130">
        <f t="shared" si="5"/>
        <v>0</v>
      </c>
      <c r="N13" s="130">
        <f t="shared" si="6"/>
        <v>100</v>
      </c>
      <c r="O13" s="130">
        <f t="shared" si="7"/>
        <v>0</v>
      </c>
    </row>
    <row r="14" spans="1:15" ht="27" customHeight="1" x14ac:dyDescent="0.25">
      <c r="A14" s="113" t="s">
        <v>85</v>
      </c>
      <c r="B14" s="113"/>
      <c r="C14" s="121" t="s">
        <v>101</v>
      </c>
      <c r="D14" s="131">
        <v>130</v>
      </c>
      <c r="E14" s="131">
        <v>120</v>
      </c>
      <c r="F14" s="131">
        <v>110</v>
      </c>
      <c r="G14" s="132">
        <v>130</v>
      </c>
      <c r="H14" s="131">
        <v>120</v>
      </c>
      <c r="I14" s="131">
        <v>110</v>
      </c>
      <c r="J14" s="130">
        <f t="shared" si="2"/>
        <v>100</v>
      </c>
      <c r="K14" s="130">
        <f t="shared" si="3"/>
        <v>0</v>
      </c>
      <c r="L14" s="130">
        <f t="shared" si="4"/>
        <v>100</v>
      </c>
      <c r="M14" s="130">
        <f t="shared" si="5"/>
        <v>0</v>
      </c>
      <c r="N14" s="130">
        <f t="shared" si="6"/>
        <v>100</v>
      </c>
      <c r="O14" s="130">
        <f t="shared" si="7"/>
        <v>0</v>
      </c>
    </row>
    <row r="15" spans="1:15" ht="23.25" customHeight="1" x14ac:dyDescent="0.25">
      <c r="A15" s="113" t="s">
        <v>86</v>
      </c>
      <c r="B15" s="113"/>
      <c r="C15" s="121" t="s">
        <v>102</v>
      </c>
      <c r="D15" s="131">
        <v>9565</v>
      </c>
      <c r="E15" s="131">
        <v>20</v>
      </c>
      <c r="F15" s="131">
        <v>20</v>
      </c>
      <c r="G15" s="132">
        <v>24785.84</v>
      </c>
      <c r="H15" s="131">
        <v>20</v>
      </c>
      <c r="I15" s="131">
        <v>20</v>
      </c>
      <c r="J15" s="130">
        <f t="shared" si="2"/>
        <v>259.13058024046001</v>
      </c>
      <c r="K15" s="130">
        <f t="shared" si="3"/>
        <v>15220.84</v>
      </c>
      <c r="L15" s="130">
        <f t="shared" si="4"/>
        <v>100</v>
      </c>
      <c r="M15" s="130">
        <f t="shared" si="5"/>
        <v>0</v>
      </c>
      <c r="N15" s="130">
        <f t="shared" si="6"/>
        <v>100</v>
      </c>
      <c r="O15" s="130">
        <f t="shared" si="7"/>
        <v>0</v>
      </c>
    </row>
    <row r="16" spans="1:15" ht="19.5" customHeight="1" x14ac:dyDescent="0.25">
      <c r="A16" s="113" t="s">
        <v>87</v>
      </c>
      <c r="B16" s="113"/>
      <c r="C16" s="121" t="s">
        <v>103</v>
      </c>
      <c r="D16" s="131">
        <v>0</v>
      </c>
      <c r="E16" s="131">
        <v>0</v>
      </c>
      <c r="F16" s="131">
        <v>0</v>
      </c>
      <c r="G16" s="132">
        <v>0</v>
      </c>
      <c r="H16" s="131">
        <v>0</v>
      </c>
      <c r="I16" s="131">
        <v>0</v>
      </c>
      <c r="J16" s="130"/>
      <c r="K16" s="130">
        <f t="shared" si="3"/>
        <v>0</v>
      </c>
      <c r="L16" s="130"/>
      <c r="M16" s="130">
        <f t="shared" si="5"/>
        <v>0</v>
      </c>
      <c r="N16" s="130"/>
      <c r="O16" s="130">
        <f t="shared" si="7"/>
        <v>0</v>
      </c>
    </row>
    <row r="17" spans="1:15" ht="20.25" customHeight="1" x14ac:dyDescent="0.25">
      <c r="A17" s="113" t="s">
        <v>88</v>
      </c>
      <c r="B17" s="113"/>
      <c r="C17" s="120" t="s">
        <v>104</v>
      </c>
      <c r="D17" s="193">
        <v>5226.9620000000004</v>
      </c>
      <c r="E17" s="193">
        <v>5228.4319999999998</v>
      </c>
      <c r="F17" s="193">
        <v>5229.9319999999998</v>
      </c>
      <c r="G17" s="196">
        <v>5424.1120000000001</v>
      </c>
      <c r="H17" s="193">
        <v>5228.4319999999998</v>
      </c>
      <c r="I17" s="193">
        <v>5229.9319999999998</v>
      </c>
      <c r="J17" s="130">
        <f t="shared" si="2"/>
        <v>103.77178942567402</v>
      </c>
      <c r="K17" s="130">
        <f t="shared" si="3"/>
        <v>197.14999999999964</v>
      </c>
      <c r="L17" s="130">
        <f t="shared" si="4"/>
        <v>100</v>
      </c>
      <c r="M17" s="130">
        <f t="shared" si="5"/>
        <v>0</v>
      </c>
      <c r="N17" s="130">
        <f t="shared" si="6"/>
        <v>100</v>
      </c>
      <c r="O17" s="130">
        <f t="shared" si="7"/>
        <v>0</v>
      </c>
    </row>
    <row r="18" spans="1:15" ht="26.25" x14ac:dyDescent="0.25">
      <c r="A18" s="113" t="s">
        <v>125</v>
      </c>
      <c r="B18" s="113"/>
      <c r="C18" s="120" t="s">
        <v>126</v>
      </c>
      <c r="D18" s="194">
        <v>200</v>
      </c>
      <c r="E18" s="194">
        <v>200</v>
      </c>
      <c r="F18" s="194">
        <v>200</v>
      </c>
      <c r="G18" s="197">
        <v>200</v>
      </c>
      <c r="H18" s="194">
        <v>200</v>
      </c>
      <c r="I18" s="194">
        <v>200</v>
      </c>
      <c r="J18" s="130">
        <f t="shared" si="2"/>
        <v>100</v>
      </c>
      <c r="K18" s="130">
        <f t="shared" si="3"/>
        <v>0</v>
      </c>
      <c r="L18" s="130">
        <f t="shared" si="4"/>
        <v>100</v>
      </c>
      <c r="M18" s="130">
        <f t="shared" si="5"/>
        <v>0</v>
      </c>
      <c r="N18" s="130">
        <f t="shared" si="6"/>
        <v>100</v>
      </c>
      <c r="O18" s="130">
        <f t="shared" si="7"/>
        <v>0</v>
      </c>
    </row>
    <row r="19" spans="1:15" ht="76.5" x14ac:dyDescent="0.25">
      <c r="A19" s="133" t="s">
        <v>89</v>
      </c>
      <c r="B19" s="134">
        <v>902</v>
      </c>
      <c r="C19" s="122"/>
      <c r="D19" s="191">
        <f>D21+D22</f>
        <v>636209.72</v>
      </c>
      <c r="E19" s="142">
        <f>SUM(E21:E22)</f>
        <v>642764.88</v>
      </c>
      <c r="F19" s="142">
        <f>SUM(F21:F22)</f>
        <v>678040.63</v>
      </c>
      <c r="G19" s="143">
        <f>G21+G22</f>
        <v>662754.02500000002</v>
      </c>
      <c r="H19" s="142">
        <f>SUM(H21:H22)</f>
        <v>642764.88</v>
      </c>
      <c r="I19" s="142">
        <f>SUM(I21:I22)</f>
        <v>678040.63</v>
      </c>
      <c r="J19" s="128">
        <f t="shared" si="2"/>
        <v>104.17225706642772</v>
      </c>
      <c r="K19" s="128">
        <f t="shared" si="3"/>
        <v>26544.305000000051</v>
      </c>
      <c r="L19" s="128">
        <f t="shared" si="4"/>
        <v>100</v>
      </c>
      <c r="M19" s="128">
        <f t="shared" si="5"/>
        <v>0</v>
      </c>
      <c r="N19" s="128">
        <f t="shared" si="6"/>
        <v>100</v>
      </c>
      <c r="O19" s="128">
        <f t="shared" si="7"/>
        <v>0</v>
      </c>
    </row>
    <row r="20" spans="1:15" x14ac:dyDescent="0.25">
      <c r="A20" s="135" t="s">
        <v>90</v>
      </c>
      <c r="B20" s="136"/>
      <c r="C20" s="119"/>
      <c r="D20" s="191">
        <f t="shared" ref="D20:F20" si="8">D19/D39*100</f>
        <v>51.787598158150196</v>
      </c>
      <c r="E20" s="191">
        <f t="shared" si="8"/>
        <v>51.575274586082173</v>
      </c>
      <c r="F20" s="191">
        <f t="shared" si="8"/>
        <v>51.615712540619406</v>
      </c>
      <c r="G20" s="141">
        <f t="shared" ref="G20:I20" si="9">G19/G39*100</f>
        <v>52.194348160271851</v>
      </c>
      <c r="H20" s="191">
        <f t="shared" si="9"/>
        <v>51.575274586082173</v>
      </c>
      <c r="I20" s="191">
        <f t="shared" si="9"/>
        <v>51.615712540619406</v>
      </c>
      <c r="J20" s="128"/>
      <c r="K20" s="128"/>
      <c r="L20" s="128"/>
      <c r="M20" s="128"/>
      <c r="N20" s="128"/>
      <c r="O20" s="128"/>
    </row>
    <row r="21" spans="1:15" ht="17.25" customHeight="1" x14ac:dyDescent="0.25">
      <c r="A21" s="113" t="s">
        <v>86</v>
      </c>
      <c r="B21" s="113"/>
      <c r="C21" s="120" t="s">
        <v>105</v>
      </c>
      <c r="D21" s="194">
        <v>604429.23</v>
      </c>
      <c r="E21" s="194">
        <v>620185.14</v>
      </c>
      <c r="F21" s="194">
        <v>655205.52</v>
      </c>
      <c r="G21" s="197">
        <v>630973.53500000003</v>
      </c>
      <c r="H21" s="194">
        <v>620185.14</v>
      </c>
      <c r="I21" s="194">
        <v>655205.52</v>
      </c>
      <c r="J21" s="130">
        <f t="shared" ref="J21:J39" si="10">G21/D21*100</f>
        <v>104.39163158935911</v>
      </c>
      <c r="K21" s="130">
        <f t="shared" ref="K21:K39" si="11">G21-D21</f>
        <v>26544.305000000051</v>
      </c>
      <c r="L21" s="130">
        <f t="shared" ref="L21:L39" si="12">H21/E21*100</f>
        <v>100</v>
      </c>
      <c r="M21" s="130">
        <f t="shared" ref="M21:M39" si="13">H21-E21</f>
        <v>0</v>
      </c>
      <c r="N21" s="130">
        <f t="shared" ref="N21:N39" si="14">I21/F21*100</f>
        <v>100</v>
      </c>
      <c r="O21" s="130">
        <f t="shared" ref="O21:O39" si="15">I21-F21</f>
        <v>0</v>
      </c>
    </row>
    <row r="22" spans="1:15" ht="20.25" customHeight="1" x14ac:dyDescent="0.25">
      <c r="A22" s="113" t="s">
        <v>88</v>
      </c>
      <c r="B22" s="113"/>
      <c r="C22" s="120" t="s">
        <v>106</v>
      </c>
      <c r="D22" s="194">
        <v>31780.49</v>
      </c>
      <c r="E22" s="194">
        <v>22579.74</v>
      </c>
      <c r="F22" s="194">
        <v>22835.11</v>
      </c>
      <c r="G22" s="197">
        <v>31780.49</v>
      </c>
      <c r="H22" s="194">
        <v>22579.74</v>
      </c>
      <c r="I22" s="194">
        <v>22835.11</v>
      </c>
      <c r="J22" s="130">
        <f t="shared" si="10"/>
        <v>100</v>
      </c>
      <c r="K22" s="130">
        <f t="shared" si="11"/>
        <v>0</v>
      </c>
      <c r="L22" s="130">
        <f t="shared" si="12"/>
        <v>100</v>
      </c>
      <c r="M22" s="130">
        <f t="shared" si="13"/>
        <v>0</v>
      </c>
      <c r="N22" s="130">
        <f t="shared" si="14"/>
        <v>100</v>
      </c>
      <c r="O22" s="130">
        <f t="shared" si="15"/>
        <v>0</v>
      </c>
    </row>
    <row r="23" spans="1:15" ht="77.25" x14ac:dyDescent="0.25">
      <c r="A23" s="126" t="s">
        <v>91</v>
      </c>
      <c r="B23" s="137">
        <v>932</v>
      </c>
      <c r="C23" s="122"/>
      <c r="D23" s="142">
        <f>SUM(D26:D29)</f>
        <v>93958.099999999991</v>
      </c>
      <c r="E23" s="142">
        <f>SUM(E25:E29)</f>
        <v>105763.743</v>
      </c>
      <c r="F23" s="142">
        <f>SUM(F25:F29)</f>
        <v>120090.84</v>
      </c>
      <c r="G23" s="142">
        <f>G25+G26+G27+G29</f>
        <v>87925.95</v>
      </c>
      <c r="H23" s="142">
        <f>SUM(H25:H29)</f>
        <v>105763.743</v>
      </c>
      <c r="I23" s="142">
        <f>SUM(I25:I29)</f>
        <v>120090.84</v>
      </c>
      <c r="J23" s="128">
        <f t="shared" si="10"/>
        <v>93.579957449118282</v>
      </c>
      <c r="K23" s="128">
        <f t="shared" si="11"/>
        <v>-6032.1499999999942</v>
      </c>
      <c r="L23" s="128">
        <f t="shared" si="12"/>
        <v>100</v>
      </c>
      <c r="M23" s="128">
        <f t="shared" si="13"/>
        <v>0</v>
      </c>
      <c r="N23" s="128">
        <f t="shared" si="14"/>
        <v>100</v>
      </c>
      <c r="O23" s="128">
        <f t="shared" si="15"/>
        <v>0</v>
      </c>
    </row>
    <row r="24" spans="1:15" x14ac:dyDescent="0.25">
      <c r="A24" s="129" t="s">
        <v>90</v>
      </c>
      <c r="B24" s="116"/>
      <c r="C24" s="119"/>
      <c r="D24" s="191">
        <f t="shared" ref="D24:F24" si="16">D23/D39*100</f>
        <v>7.6482080885266761</v>
      </c>
      <c r="E24" s="191">
        <f t="shared" si="16"/>
        <v>8.486453221396955</v>
      </c>
      <c r="F24" s="191">
        <f t="shared" si="16"/>
        <v>9.1418920960555408</v>
      </c>
      <c r="G24" s="141">
        <f t="shared" ref="G24:I24" si="17">G23/G39*100</f>
        <v>6.9244960777456672</v>
      </c>
      <c r="H24" s="191">
        <f t="shared" si="17"/>
        <v>8.486453221396955</v>
      </c>
      <c r="I24" s="191">
        <f t="shared" si="17"/>
        <v>9.1418920960555408</v>
      </c>
      <c r="J24" s="130"/>
      <c r="K24" s="130"/>
      <c r="L24" s="130"/>
      <c r="M24" s="130"/>
      <c r="N24" s="130"/>
      <c r="O24" s="130"/>
    </row>
    <row r="25" spans="1:15" x14ac:dyDescent="0.25">
      <c r="A25" s="113" t="s">
        <v>116</v>
      </c>
      <c r="B25" s="116"/>
      <c r="C25" s="120" t="s">
        <v>115</v>
      </c>
      <c r="D25" s="194">
        <v>0</v>
      </c>
      <c r="E25" s="194">
        <v>13644.493</v>
      </c>
      <c r="F25" s="194">
        <v>27971.45</v>
      </c>
      <c r="G25" s="197">
        <v>0</v>
      </c>
      <c r="H25" s="194">
        <v>13644.493</v>
      </c>
      <c r="I25" s="194">
        <v>27971.45</v>
      </c>
      <c r="J25" s="130"/>
      <c r="K25" s="130">
        <f t="shared" si="11"/>
        <v>0</v>
      </c>
      <c r="L25" s="130">
        <f t="shared" si="12"/>
        <v>100</v>
      </c>
      <c r="M25" s="130">
        <f t="shared" si="13"/>
        <v>0</v>
      </c>
      <c r="N25" s="130">
        <f t="shared" si="14"/>
        <v>100</v>
      </c>
      <c r="O25" s="130">
        <f t="shared" si="15"/>
        <v>0</v>
      </c>
    </row>
    <row r="26" spans="1:15" ht="26.25" x14ac:dyDescent="0.25">
      <c r="A26" s="113" t="s">
        <v>81</v>
      </c>
      <c r="B26" s="113"/>
      <c r="C26" s="120" t="s">
        <v>107</v>
      </c>
      <c r="D26" s="194">
        <v>15492.48</v>
      </c>
      <c r="E26" s="194">
        <v>15492.48</v>
      </c>
      <c r="F26" s="194">
        <v>15342.48</v>
      </c>
      <c r="G26" s="197">
        <v>7835.73</v>
      </c>
      <c r="H26" s="194">
        <v>15492.48</v>
      </c>
      <c r="I26" s="194">
        <v>15342.48</v>
      </c>
      <c r="J26" s="130">
        <f t="shared" si="10"/>
        <v>50.577635084892805</v>
      </c>
      <c r="K26" s="130">
        <f t="shared" si="11"/>
        <v>-7656.75</v>
      </c>
      <c r="L26" s="130">
        <f t="shared" si="12"/>
        <v>100</v>
      </c>
      <c r="M26" s="130">
        <f t="shared" si="13"/>
        <v>0</v>
      </c>
      <c r="N26" s="130">
        <f t="shared" si="14"/>
        <v>100</v>
      </c>
      <c r="O26" s="130">
        <f t="shared" si="15"/>
        <v>0</v>
      </c>
    </row>
    <row r="27" spans="1:15" ht="51.75" x14ac:dyDescent="0.25">
      <c r="A27" s="113" t="s">
        <v>120</v>
      </c>
      <c r="B27" s="113"/>
      <c r="C27" s="120" t="s">
        <v>108</v>
      </c>
      <c r="D27" s="194">
        <v>300</v>
      </c>
      <c r="E27" s="194">
        <v>300</v>
      </c>
      <c r="F27" s="194">
        <v>300</v>
      </c>
      <c r="G27" s="197">
        <v>1900</v>
      </c>
      <c r="H27" s="194">
        <v>300</v>
      </c>
      <c r="I27" s="194">
        <v>300</v>
      </c>
      <c r="J27" s="130">
        <f t="shared" si="10"/>
        <v>633.33333333333326</v>
      </c>
      <c r="K27" s="130">
        <f t="shared" si="11"/>
        <v>1600</v>
      </c>
      <c r="L27" s="130">
        <f t="shared" si="12"/>
        <v>100</v>
      </c>
      <c r="M27" s="130">
        <f t="shared" si="13"/>
        <v>0</v>
      </c>
      <c r="N27" s="130">
        <f t="shared" si="14"/>
        <v>100</v>
      </c>
      <c r="O27" s="130">
        <f t="shared" si="15"/>
        <v>0</v>
      </c>
    </row>
    <row r="28" spans="1:15" s="84" customFormat="1" ht="0.75" customHeight="1" x14ac:dyDescent="0.25">
      <c r="A28" s="113"/>
      <c r="B28" s="113"/>
      <c r="C28" s="120"/>
      <c r="D28" s="194"/>
      <c r="E28" s="194"/>
      <c r="F28" s="194"/>
      <c r="G28" s="197">
        <v>78190.22</v>
      </c>
      <c r="H28" s="194"/>
      <c r="I28" s="194"/>
      <c r="J28" s="130" t="e">
        <f t="shared" si="10"/>
        <v>#DIV/0!</v>
      </c>
      <c r="K28" s="130">
        <f t="shared" si="11"/>
        <v>78190.22</v>
      </c>
      <c r="L28" s="130" t="e">
        <f t="shared" si="12"/>
        <v>#DIV/0!</v>
      </c>
      <c r="M28" s="130">
        <f t="shared" si="13"/>
        <v>0</v>
      </c>
      <c r="N28" s="130" t="e">
        <f t="shared" si="14"/>
        <v>#DIV/0!</v>
      </c>
      <c r="O28" s="130">
        <f t="shared" si="15"/>
        <v>0</v>
      </c>
    </row>
    <row r="29" spans="1:15" ht="80.25" customHeight="1" x14ac:dyDescent="0.25">
      <c r="A29" s="113" t="s">
        <v>92</v>
      </c>
      <c r="B29" s="113"/>
      <c r="C29" s="120" t="s">
        <v>109</v>
      </c>
      <c r="D29" s="194">
        <v>78165.62</v>
      </c>
      <c r="E29" s="194">
        <v>76326.77</v>
      </c>
      <c r="F29" s="194">
        <v>76476.91</v>
      </c>
      <c r="G29" s="197">
        <v>78190.22</v>
      </c>
      <c r="H29" s="194">
        <v>76326.77</v>
      </c>
      <c r="I29" s="194">
        <v>76476.91</v>
      </c>
      <c r="J29" s="130">
        <f t="shared" si="10"/>
        <v>100.03147163676307</v>
      </c>
      <c r="K29" s="130">
        <f t="shared" si="11"/>
        <v>24.600000000005821</v>
      </c>
      <c r="L29" s="130">
        <f t="shared" si="12"/>
        <v>100</v>
      </c>
      <c r="M29" s="130">
        <f t="shared" si="13"/>
        <v>0</v>
      </c>
      <c r="N29" s="130">
        <f t="shared" si="14"/>
        <v>100</v>
      </c>
      <c r="O29" s="130">
        <f t="shared" si="15"/>
        <v>0</v>
      </c>
    </row>
    <row r="30" spans="1:15" s="84" customFormat="1" ht="0.75" hidden="1" customHeight="1" x14ac:dyDescent="0.25">
      <c r="A30" s="126"/>
      <c r="B30" s="137"/>
      <c r="C30" s="122"/>
      <c r="D30" s="142"/>
      <c r="E30" s="142"/>
      <c r="F30" s="142"/>
      <c r="G30" s="143"/>
      <c r="H30" s="142"/>
      <c r="I30" s="142"/>
      <c r="J30" s="130" t="e">
        <f t="shared" si="10"/>
        <v>#DIV/0!</v>
      </c>
      <c r="K30" s="130">
        <f t="shared" si="11"/>
        <v>0</v>
      </c>
      <c r="L30" s="130" t="e">
        <f t="shared" si="12"/>
        <v>#DIV/0!</v>
      </c>
      <c r="M30" s="130">
        <f t="shared" si="13"/>
        <v>0</v>
      </c>
      <c r="N30" s="130" t="e">
        <f t="shared" si="14"/>
        <v>#DIV/0!</v>
      </c>
      <c r="O30" s="130">
        <f t="shared" si="15"/>
        <v>0</v>
      </c>
    </row>
    <row r="31" spans="1:15" hidden="1" x14ac:dyDescent="0.25">
      <c r="A31" s="129"/>
      <c r="B31" s="116"/>
      <c r="C31" s="119"/>
      <c r="D31" s="194"/>
      <c r="E31" s="194"/>
      <c r="F31" s="194"/>
      <c r="G31" s="197"/>
      <c r="H31" s="194"/>
      <c r="I31" s="194"/>
      <c r="J31" s="130" t="e">
        <f t="shared" si="10"/>
        <v>#DIV/0!</v>
      </c>
      <c r="K31" s="130">
        <f t="shared" si="11"/>
        <v>0</v>
      </c>
      <c r="L31" s="130" t="e">
        <f t="shared" si="12"/>
        <v>#DIV/0!</v>
      </c>
      <c r="M31" s="130">
        <f t="shared" si="13"/>
        <v>0</v>
      </c>
      <c r="N31" s="130" t="e">
        <f t="shared" si="14"/>
        <v>#DIV/0!</v>
      </c>
      <c r="O31" s="130">
        <f t="shared" si="15"/>
        <v>0</v>
      </c>
    </row>
    <row r="32" spans="1:15" s="84" customFormat="1" ht="0.75" customHeight="1" x14ac:dyDescent="0.25">
      <c r="A32" s="113"/>
      <c r="B32" s="116"/>
      <c r="C32" s="119"/>
      <c r="D32" s="194"/>
      <c r="E32" s="142"/>
      <c r="F32" s="142"/>
      <c r="G32" s="143"/>
      <c r="H32" s="142"/>
      <c r="I32" s="142"/>
      <c r="J32" s="130" t="e">
        <f t="shared" si="10"/>
        <v>#DIV/0!</v>
      </c>
      <c r="K32" s="130">
        <f t="shared" si="11"/>
        <v>0</v>
      </c>
      <c r="L32" s="130" t="e">
        <f t="shared" si="12"/>
        <v>#DIV/0!</v>
      </c>
      <c r="M32" s="130">
        <f t="shared" si="13"/>
        <v>0</v>
      </c>
      <c r="N32" s="130" t="e">
        <f t="shared" si="14"/>
        <v>#DIV/0!</v>
      </c>
      <c r="O32" s="130">
        <f t="shared" si="15"/>
        <v>0</v>
      </c>
    </row>
    <row r="33" spans="1:15" ht="93.75" customHeight="1" x14ac:dyDescent="0.25">
      <c r="A33" s="133" t="s">
        <v>93</v>
      </c>
      <c r="B33" s="134">
        <v>956</v>
      </c>
      <c r="C33" s="119"/>
      <c r="D33" s="142">
        <f>SUM(D35:D38)</f>
        <v>138062.92000000001</v>
      </c>
      <c r="E33" s="142">
        <f>E35+E36+E37+E38</f>
        <v>137212.92000000001</v>
      </c>
      <c r="F33" s="142">
        <f t="shared" ref="F33:I33" si="18">F35+F36+F37+F38</f>
        <v>136331.81</v>
      </c>
      <c r="G33" s="143">
        <f t="shared" si="18"/>
        <v>158659.91500000001</v>
      </c>
      <c r="H33" s="142">
        <f>H35+H36+H37+H38</f>
        <v>137212.92000000001</v>
      </c>
      <c r="I33" s="142">
        <f t="shared" ref="I33" si="19">I35+I36+I37+I38</f>
        <v>136331.81</v>
      </c>
      <c r="J33" s="128">
        <f t="shared" si="10"/>
        <v>114.91855669864147</v>
      </c>
      <c r="K33" s="128">
        <f t="shared" si="11"/>
        <v>20596.994999999995</v>
      </c>
      <c r="L33" s="128">
        <f t="shared" si="12"/>
        <v>100</v>
      </c>
      <c r="M33" s="128">
        <f t="shared" si="13"/>
        <v>0</v>
      </c>
      <c r="N33" s="128">
        <f t="shared" si="14"/>
        <v>100</v>
      </c>
      <c r="O33" s="128">
        <f t="shared" si="15"/>
        <v>0</v>
      </c>
    </row>
    <row r="34" spans="1:15" x14ac:dyDescent="0.25">
      <c r="A34" s="129" t="s">
        <v>90</v>
      </c>
      <c r="B34" s="116"/>
      <c r="C34" s="119"/>
      <c r="D34" s="191">
        <f>D33/D39*100</f>
        <v>11.238349237262264</v>
      </c>
      <c r="E34" s="191">
        <f t="shared" ref="E34:F34" si="20">E33/E39*100</f>
        <v>11.009926406928344</v>
      </c>
      <c r="F34" s="191">
        <f t="shared" si="20"/>
        <v>10.37823281342645</v>
      </c>
      <c r="G34" s="141">
        <f t="shared" ref="G34:I34" si="21">G33/G39*100</f>
        <v>12.495059298340946</v>
      </c>
      <c r="H34" s="191">
        <f t="shared" si="21"/>
        <v>11.009926406928344</v>
      </c>
      <c r="I34" s="191">
        <f t="shared" si="21"/>
        <v>10.37823281342645</v>
      </c>
      <c r="J34" s="130"/>
      <c r="K34" s="130"/>
      <c r="L34" s="130"/>
      <c r="M34" s="130"/>
      <c r="N34" s="130"/>
      <c r="O34" s="130"/>
    </row>
    <row r="35" spans="1:15" ht="18.75" customHeight="1" x14ac:dyDescent="0.25">
      <c r="A35" s="113" t="s">
        <v>86</v>
      </c>
      <c r="B35" s="116"/>
      <c r="C35" s="120" t="s">
        <v>111</v>
      </c>
      <c r="D35" s="194">
        <v>10953.98</v>
      </c>
      <c r="E35" s="194">
        <v>10953.98</v>
      </c>
      <c r="F35" s="194">
        <v>10653.98</v>
      </c>
      <c r="G35" s="197">
        <v>12516.566999999999</v>
      </c>
      <c r="H35" s="194">
        <v>10953.98</v>
      </c>
      <c r="I35" s="194">
        <v>10653.98</v>
      </c>
      <c r="J35" s="130">
        <f t="shared" si="10"/>
        <v>114.26501600331569</v>
      </c>
      <c r="K35" s="130">
        <f t="shared" si="11"/>
        <v>1562.5869999999995</v>
      </c>
      <c r="L35" s="130">
        <f t="shared" si="12"/>
        <v>100</v>
      </c>
      <c r="M35" s="130">
        <f t="shared" si="13"/>
        <v>0</v>
      </c>
      <c r="N35" s="130">
        <f t="shared" si="14"/>
        <v>100</v>
      </c>
      <c r="O35" s="130">
        <f t="shared" si="15"/>
        <v>0</v>
      </c>
    </row>
    <row r="36" spans="1:15" ht="25.5" customHeight="1" x14ac:dyDescent="0.25">
      <c r="A36" s="113" t="s">
        <v>94</v>
      </c>
      <c r="B36" s="138"/>
      <c r="C36" s="120" t="s">
        <v>112</v>
      </c>
      <c r="D36" s="194">
        <v>126008.94</v>
      </c>
      <c r="E36" s="194">
        <v>125958.94</v>
      </c>
      <c r="F36" s="194">
        <v>125677.83</v>
      </c>
      <c r="G36" s="197">
        <v>144023.32500000001</v>
      </c>
      <c r="H36" s="194">
        <v>125958.94</v>
      </c>
      <c r="I36" s="194">
        <v>125677.83</v>
      </c>
      <c r="J36" s="130">
        <f t="shared" si="10"/>
        <v>114.29611660886918</v>
      </c>
      <c r="K36" s="130">
        <f t="shared" si="11"/>
        <v>18014.385000000009</v>
      </c>
      <c r="L36" s="130">
        <f t="shared" si="12"/>
        <v>100</v>
      </c>
      <c r="M36" s="130">
        <f t="shared" si="13"/>
        <v>0</v>
      </c>
      <c r="N36" s="130">
        <f t="shared" si="14"/>
        <v>100</v>
      </c>
      <c r="O36" s="130">
        <f t="shared" si="15"/>
        <v>0</v>
      </c>
    </row>
    <row r="37" spans="1:15" s="84" customFormat="1" ht="18" customHeight="1" x14ac:dyDescent="0.25">
      <c r="A37" s="113" t="s">
        <v>88</v>
      </c>
      <c r="B37" s="138"/>
      <c r="C37" s="120" t="s">
        <v>113</v>
      </c>
      <c r="D37" s="194">
        <v>800</v>
      </c>
      <c r="E37" s="194">
        <v>0</v>
      </c>
      <c r="F37" s="194">
        <v>0</v>
      </c>
      <c r="G37" s="197">
        <v>1820.0229999999999</v>
      </c>
      <c r="H37" s="194">
        <v>0</v>
      </c>
      <c r="I37" s="194">
        <v>0</v>
      </c>
      <c r="J37" s="130">
        <f t="shared" si="10"/>
        <v>227.50287499999996</v>
      </c>
      <c r="K37" s="130">
        <f t="shared" si="11"/>
        <v>1020.0229999999999</v>
      </c>
      <c r="L37" s="130"/>
      <c r="M37" s="130">
        <f t="shared" si="13"/>
        <v>0</v>
      </c>
      <c r="N37" s="130"/>
      <c r="O37" s="130">
        <f t="shared" si="15"/>
        <v>0</v>
      </c>
    </row>
    <row r="38" spans="1:15" ht="36" customHeight="1" x14ac:dyDescent="0.25">
      <c r="A38" s="113" t="s">
        <v>95</v>
      </c>
      <c r="B38" s="138"/>
      <c r="C38" s="120" t="s">
        <v>114</v>
      </c>
      <c r="D38" s="194">
        <v>300</v>
      </c>
      <c r="E38" s="194">
        <v>300</v>
      </c>
      <c r="F38" s="194">
        <v>0</v>
      </c>
      <c r="G38" s="197">
        <v>300</v>
      </c>
      <c r="H38" s="194">
        <v>300</v>
      </c>
      <c r="I38" s="194">
        <v>0</v>
      </c>
      <c r="J38" s="130">
        <f t="shared" si="10"/>
        <v>100</v>
      </c>
      <c r="K38" s="130">
        <f t="shared" si="11"/>
        <v>0</v>
      </c>
      <c r="L38" s="130">
        <f t="shared" si="12"/>
        <v>100</v>
      </c>
      <c r="M38" s="130">
        <f t="shared" si="13"/>
        <v>0</v>
      </c>
      <c r="N38" s="130"/>
      <c r="O38" s="130">
        <f t="shared" si="15"/>
        <v>0</v>
      </c>
    </row>
    <row r="39" spans="1:15" s="84" customFormat="1" ht="30.75" customHeight="1" x14ac:dyDescent="0.25">
      <c r="A39" s="114" t="s">
        <v>96</v>
      </c>
      <c r="B39" s="139"/>
      <c r="C39" s="122"/>
      <c r="D39" s="142">
        <f>D8+D19+D23+D30+D33</f>
        <v>1228498.2169999999</v>
      </c>
      <c r="E39" s="142">
        <f>E8+E19+E23+E30+E33</f>
        <v>1246265.551</v>
      </c>
      <c r="F39" s="142">
        <f>F8+F19+F23+F30+F33</f>
        <v>1313632.219</v>
      </c>
      <c r="G39" s="143">
        <f>G8+G19+G23+G30+G33</f>
        <v>1269781.2088100002</v>
      </c>
      <c r="H39" s="142">
        <f>H8+H19+H23+H30+H33</f>
        <v>1246265.551</v>
      </c>
      <c r="I39" s="142">
        <f>I8+I19+I23+I30+I33</f>
        <v>1313632.219</v>
      </c>
      <c r="J39" s="128">
        <f t="shared" si="10"/>
        <v>103.36044377099817</v>
      </c>
      <c r="K39" s="128">
        <f t="shared" si="11"/>
        <v>41282.991810000269</v>
      </c>
      <c r="L39" s="128">
        <f t="shared" si="12"/>
        <v>100</v>
      </c>
      <c r="M39" s="128">
        <f t="shared" si="13"/>
        <v>0</v>
      </c>
      <c r="N39" s="128">
        <f t="shared" si="14"/>
        <v>100</v>
      </c>
      <c r="O39" s="128">
        <f t="shared" si="15"/>
        <v>0</v>
      </c>
    </row>
    <row r="42" spans="1:15" x14ac:dyDescent="0.25">
      <c r="A42" s="118" t="s">
        <v>127</v>
      </c>
      <c r="B42" s="118"/>
      <c r="I42" s="180"/>
      <c r="J42" s="180"/>
    </row>
    <row r="43" spans="1:15" x14ac:dyDescent="0.25">
      <c r="A43" s="179" t="s">
        <v>118</v>
      </c>
      <c r="B43" s="179"/>
      <c r="I43" s="180" t="s">
        <v>128</v>
      </c>
      <c r="J43" s="180"/>
    </row>
    <row r="45" spans="1:15" s="117" customFormat="1" x14ac:dyDescent="0.25"/>
    <row r="46" spans="1:15" s="117" customFormat="1" x14ac:dyDescent="0.25">
      <c r="J46" s="144"/>
    </row>
  </sheetData>
  <mergeCells count="20">
    <mergeCell ref="I42:J42"/>
    <mergeCell ref="I43:J43"/>
    <mergeCell ref="C4:C6"/>
    <mergeCell ref="A4:A6"/>
    <mergeCell ref="B4:B6"/>
    <mergeCell ref="J4:O4"/>
    <mergeCell ref="J5:K5"/>
    <mergeCell ref="L5:M5"/>
    <mergeCell ref="N5:O5"/>
    <mergeCell ref="D5:D6"/>
    <mergeCell ref="E5:E6"/>
    <mergeCell ref="K1:N1"/>
    <mergeCell ref="F5:F6"/>
    <mergeCell ref="A43:B43"/>
    <mergeCell ref="G4:I4"/>
    <mergeCell ref="G5:G6"/>
    <mergeCell ref="H5:H6"/>
    <mergeCell ref="I5:I6"/>
    <mergeCell ref="D4:F4"/>
    <mergeCell ref="A2:O2"/>
  </mergeCells>
  <pageMargins left="0.59055118110236227" right="0.70866141732283472" top="0.19685039370078741" bottom="0.15748031496062992" header="0.31496062992125984" footer="0.31496062992125984"/>
  <pageSetup paperSize="9" scale="65"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2015-05-25T07:27:05Z</dcterms:modified>
</cp:coreProperties>
</file>